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<sst xmlns="http://schemas.openxmlformats.org/spreadsheetml/2006/main" count="146" uniqueCount="63">
  <si>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</si>
  <si>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</si>
  <si>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</si>
  <si>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</si>
  <si>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</si>
  <si>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</si>
  <si>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</si>
  <si>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</si>
  <si>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</si>
  <si>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</si>
  <si>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</si>
  <si>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</si>
  <si>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</si>
  <si>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</si>
  <si>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</si>
  <si>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</si>
  <si>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</si>
  <si>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</si>
  <si>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</si>
  <si>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</si>
  <si>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</si>
  <si>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</si>
  <si>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</si>
  <si>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</si>
  <si>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</si>
  <si>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</si>
  <si>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</si>
  <si>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</si>
  <si>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</si>
  <si>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</si>
  <si>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</si>
  <si>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</si>
  <si>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</si>
  <si>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</si>
  <si>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</si>
  <si>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</si>
  <si>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</si>
  <si>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</si>
  <si>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</si>
  <si>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</si>
  <si>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</si>
  <si>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Contract No:  </t>
    </r>
    <r>
      <rPr>
        <b/>
        <sz val="11"/>
        <color indexed="60"/>
        <rFont val="Arial"/>
        <family val="2"/>
      </rPr>
      <t>&lt; Enter the Contract No &gt;</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</si>
  <si>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</si>
  <si>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</si>
  <si>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</si>
  <si>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</si>
  <si>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</si>
  <si>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</si>
  <si>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</si>
  <si>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</si>
  <si>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</si>
  <si>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</si>
  <si>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The Registrar Malaviya National Institute of Technology Jaipur (MNIT) Jaipur &gt;</t>
    </r>
  </si>
  <si>
    <t>item2</t>
  </si>
  <si>
    <t>item3</t>
  </si>
  <si>
    <t>Anode Removable 4mm (Part No. 607-306)</t>
  </si>
  <si>
    <t>Spacer Lamp Inner 4mm (Part No. 618-296)</t>
  </si>
  <si>
    <t>Sleeve cathode DC lamp 4mm (Part No. 691-103-350)</t>
  </si>
  <si>
    <t>O-Ring mm 8.6 x 13.4 x 2.4 S (Part No. 607-315)</t>
  </si>
  <si>
    <t xml:space="preserve">Assembly Reamer/Facer 4mm (Part No. 621-339) </t>
  </si>
  <si>
    <t>item4</t>
  </si>
  <si>
    <r>
      <t>Name of Work:</t>
    </r>
    <r>
      <rPr>
        <b/>
        <sz val="11"/>
        <color indexed="60"/>
        <rFont val="Arial"/>
        <family val="2"/>
      </rPr>
      <t xml:space="preserve"> &lt;Procurement of spare parts of Glow Discharge/ Optical Emission spectrometer (GDS/OES) for MRC MNITJ&gt;</t>
    </r>
  </si>
  <si>
    <t>spare parts of  Glow Discharge/ Optical Emission spectrometer (GDS/OES)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</si>
</sst>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sz val="11"/>
      <name val="Calibri"/>
      <family val="2"/>
    </font>
    <font>
      <sz val="11"/>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5" fillId="0" borderId="11" xfId="59" applyNumberFormat="1" applyFont="1" applyFill="1" applyBorder="1" applyAlignment="1">
      <alignment horizontal="left" vertical="center" wrapText="1"/>
      <protection/>
    </xf>
    <xf numFmtId="0" fontId="46" fillId="0" borderId="11" xfId="59" applyNumberFormat="1" applyFont="1" applyFill="1" applyBorder="1" applyAlignment="1">
      <alignment vertical="top" wrapText="1"/>
      <protection/>
    </xf>
    <xf numFmtId="0" fontId="47" fillId="0" borderId="11" xfId="59" applyNumberFormat="1" applyFont="1" applyFill="1" applyBorder="1" applyAlignment="1">
      <alignmen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61</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41</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42</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12.5" customHeight="1">
      <c r="A11" s="11" t="s">
        <v>0</v>
      </c>
      <c r="B11" s="55" t="s">
        <v>15</v>
      </c>
      <c r="C11" s="55" t="s">
        <v>1</v>
      </c>
      <c r="D11" s="55" t="s">
        <v>16</v>
      </c>
      <c r="E11" s="55" t="s">
        <v>17</v>
      </c>
      <c r="F11" s="55" t="s">
        <v>49</v>
      </c>
      <c r="G11" s="55"/>
      <c r="H11" s="55"/>
      <c r="I11" s="55" t="s">
        <v>18</v>
      </c>
      <c r="J11" s="55" t="s">
        <v>19</v>
      </c>
      <c r="K11" s="55" t="s">
        <v>20</v>
      </c>
      <c r="L11" s="55" t="s">
        <v>21</v>
      </c>
      <c r="M11" s="56" t="s">
        <v>48</v>
      </c>
      <c r="N11" s="55" t="s">
        <v>50</v>
      </c>
      <c r="O11" s="55" t="s">
        <v>51</v>
      </c>
      <c r="P11" s="55" t="s">
        <v>47</v>
      </c>
      <c r="Q11" s="55" t="s">
        <v>46</v>
      </c>
      <c r="R11" s="55" t="s">
        <v>45</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44</v>
      </c>
      <c r="BB11" s="57" t="s">
        <v>43</v>
      </c>
      <c r="BC11" s="58" t="s">
        <v>39</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0">
      <c r="A13" s="33">
        <v>1</v>
      </c>
      <c r="B13" s="82" t="s">
        <v>62</v>
      </c>
      <c r="C13" s="34"/>
      <c r="D13" s="35"/>
      <c r="E13" s="15"/>
      <c r="F13" s="35"/>
      <c r="G13" s="16"/>
      <c r="H13" s="16"/>
      <c r="I13" s="36"/>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15">
      <c r="A14" s="63">
        <v>1.01</v>
      </c>
      <c r="B14" s="83" t="s">
        <v>55</v>
      </c>
      <c r="C14" s="81" t="s">
        <v>25</v>
      </c>
      <c r="D14" s="65">
        <v>1</v>
      </c>
      <c r="E14" s="66" t="s">
        <v>27</v>
      </c>
      <c r="F14" s="65">
        <v>0</v>
      </c>
      <c r="G14" s="67"/>
      <c r="H14" s="68"/>
      <c r="I14" s="69" t="s">
        <v>28</v>
      </c>
      <c r="J14" s="70">
        <f>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total_amount_ba($B$2,$D$2,D14,F14,J14,K14,M14)*D14</f>
        <v>0</v>
      </c>
      <c r="BB14" s="77">
        <f>BA14+SUM(N14:AZ14)</f>
        <v>0</v>
      </c>
      <c r="BC14" s="64" t="str">
        <f>SpellNumber(L14,BB14)</f>
        <v>INR Zero Only</v>
      </c>
      <c r="IE14" s="10">
        <v>1.01</v>
      </c>
      <c r="IF14" s="10" t="s">
        <v>29</v>
      </c>
      <c r="IG14" s="10" t="s">
        <v>25</v>
      </c>
      <c r="IH14" s="10">
        <v>123.223</v>
      </c>
      <c r="II14" s="10" t="s">
        <v>27</v>
      </c>
    </row>
    <row r="15" spans="1:243" s="9" customFormat="1" ht="15">
      <c r="A15" s="63">
        <v>1.02</v>
      </c>
      <c r="B15" s="83" t="s">
        <v>56</v>
      </c>
      <c r="C15" s="81" t="s">
        <v>53</v>
      </c>
      <c r="D15" s="65">
        <v>1</v>
      </c>
      <c r="E15" s="66" t="s">
        <v>27</v>
      </c>
      <c r="F15" s="65">
        <v>0</v>
      </c>
      <c r="G15" s="67"/>
      <c r="H15" s="68"/>
      <c r="I15" s="69" t="s">
        <v>28</v>
      </c>
      <c r="J15" s="70">
        <f>IF(I15="Less(-)",-1,1)</f>
        <v>1</v>
      </c>
      <c r="K15" s="71" t="s">
        <v>36</v>
      </c>
      <c r="L15" s="71" t="s">
        <v>6</v>
      </c>
      <c r="M15" s="72"/>
      <c r="N15" s="79"/>
      <c r="O15" s="79"/>
      <c r="P15" s="80"/>
      <c r="Q15" s="80"/>
      <c r="R15" s="80"/>
      <c r="S15" s="73"/>
      <c r="T15" s="74"/>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f>total_amount_ba($B$2,$D$2,D15,F15,J15,K15,M15)*D15</f>
        <v>0</v>
      </c>
      <c r="BB15" s="77">
        <f>BA15+SUM(N15:AZ15)</f>
        <v>0</v>
      </c>
      <c r="BC15" s="64" t="str">
        <f>SpellNumber(L15,BB15)</f>
        <v>INR Zero Only</v>
      </c>
      <c r="IE15" s="10">
        <v>1.01</v>
      </c>
      <c r="IF15" s="10" t="s">
        <v>29</v>
      </c>
      <c r="IG15" s="10" t="s">
        <v>25</v>
      </c>
      <c r="IH15" s="10">
        <v>123.223</v>
      </c>
      <c r="II15" s="10" t="s">
        <v>27</v>
      </c>
    </row>
    <row r="16" spans="1:243" s="9" customFormat="1" ht="30">
      <c r="A16" s="63">
        <v>1.03</v>
      </c>
      <c r="B16" s="83" t="s">
        <v>57</v>
      </c>
      <c r="C16" s="81" t="s">
        <v>54</v>
      </c>
      <c r="D16" s="65">
        <v>1</v>
      </c>
      <c r="E16" s="66" t="s">
        <v>27</v>
      </c>
      <c r="F16" s="65">
        <v>0</v>
      </c>
      <c r="G16" s="67"/>
      <c r="H16" s="68"/>
      <c r="I16" s="69" t="s">
        <v>28</v>
      </c>
      <c r="J16" s="70">
        <f>IF(I16="Less(-)",-1,1)</f>
        <v>1</v>
      </c>
      <c r="K16" s="71" t="s">
        <v>36</v>
      </c>
      <c r="L16" s="71" t="s">
        <v>6</v>
      </c>
      <c r="M16" s="72"/>
      <c r="N16" s="79"/>
      <c r="O16" s="79"/>
      <c r="P16" s="80"/>
      <c r="Q16" s="80"/>
      <c r="R16" s="80"/>
      <c r="S16" s="73"/>
      <c r="T16" s="74"/>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6">
        <f>total_amount_ba($B$2,$D$2,D16,F16,J16,K16,M16)*D16</f>
        <v>0</v>
      </c>
      <c r="BB16" s="77">
        <f>BA16+SUM(N16:AZ16)</f>
        <v>0</v>
      </c>
      <c r="BC16" s="64" t="str">
        <f>SpellNumber(L16,BB16)</f>
        <v>INR Zero Only</v>
      </c>
      <c r="IE16" s="10">
        <v>1.01</v>
      </c>
      <c r="IF16" s="10" t="s">
        <v>29</v>
      </c>
      <c r="IG16" s="10" t="s">
        <v>25</v>
      </c>
      <c r="IH16" s="10">
        <v>123.223</v>
      </c>
      <c r="II16" s="10" t="s">
        <v>27</v>
      </c>
    </row>
    <row r="17" spans="1:243" s="9" customFormat="1" ht="15">
      <c r="A17" s="63">
        <v>1.04</v>
      </c>
      <c r="B17" s="83" t="s">
        <v>58</v>
      </c>
      <c r="C17" s="81" t="s">
        <v>60</v>
      </c>
      <c r="D17" s="65">
        <v>1</v>
      </c>
      <c r="E17" s="66" t="s">
        <v>27</v>
      </c>
      <c r="F17" s="65">
        <v>0</v>
      </c>
      <c r="G17" s="67"/>
      <c r="H17" s="68"/>
      <c r="I17" s="69" t="s">
        <v>28</v>
      </c>
      <c r="J17" s="70">
        <f>IF(I17="Less(-)",-1,1)</f>
        <v>1</v>
      </c>
      <c r="K17" s="71" t="s">
        <v>36</v>
      </c>
      <c r="L17" s="71" t="s">
        <v>6</v>
      </c>
      <c r="M17" s="72"/>
      <c r="N17" s="79"/>
      <c r="O17" s="79"/>
      <c r="P17" s="80"/>
      <c r="Q17" s="80"/>
      <c r="R17" s="80"/>
      <c r="S17" s="73"/>
      <c r="T17" s="74"/>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6">
        <f>total_amount_ba($B$2,$D$2,D17,F17,J17,K17,M17)*D17</f>
        <v>0</v>
      </c>
      <c r="BB17" s="77">
        <f>BA17+SUM(N17:AZ17)</f>
        <v>0</v>
      </c>
      <c r="BC17" s="64" t="str">
        <f>SpellNumber(L17,BB17)</f>
        <v>INR Zero Only</v>
      </c>
      <c r="IE17" s="10">
        <v>1.01</v>
      </c>
      <c r="IF17" s="10" t="s">
        <v>29</v>
      </c>
      <c r="IG17" s="10" t="s">
        <v>25</v>
      </c>
      <c r="IH17" s="10">
        <v>123.223</v>
      </c>
      <c r="II17" s="10" t="s">
        <v>27</v>
      </c>
    </row>
    <row r="18" spans="1:243" s="9" customFormat="1" ht="15">
      <c r="A18" s="63">
        <v>1.05</v>
      </c>
      <c r="B18" s="83" t="s">
        <v>59</v>
      </c>
      <c r="C18" s="81" t="s">
        <v>31</v>
      </c>
      <c r="D18" s="65">
        <v>1</v>
      </c>
      <c r="E18" s="66" t="s">
        <v>27</v>
      </c>
      <c r="F18" s="65">
        <v>0</v>
      </c>
      <c r="G18" s="67"/>
      <c r="H18" s="68"/>
      <c r="I18" s="69" t="s">
        <v>28</v>
      </c>
      <c r="J18" s="70">
        <f>IF(I18="Less(-)",-1,1)</f>
        <v>1</v>
      </c>
      <c r="K18" s="71" t="s">
        <v>36</v>
      </c>
      <c r="L18" s="71" t="s">
        <v>6</v>
      </c>
      <c r="M18" s="72"/>
      <c r="N18" s="79"/>
      <c r="O18" s="79"/>
      <c r="P18" s="80"/>
      <c r="Q18" s="80"/>
      <c r="R18" s="80"/>
      <c r="S18" s="73"/>
      <c r="T18" s="74"/>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6">
        <f>total_amount_ba($B$2,$D$2,D18,F18,J18,K18,M18)*D18</f>
        <v>0</v>
      </c>
      <c r="BB18" s="77">
        <f>BA18+SUM(N18:AZ18)</f>
        <v>0</v>
      </c>
      <c r="BC18" s="64" t="str">
        <f>SpellNumber(L18,BB18)</f>
        <v>INR Zero Only</v>
      </c>
      <c r="IE18" s="10">
        <v>1.01</v>
      </c>
      <c r="IF18" s="10" t="s">
        <v>29</v>
      </c>
      <c r="IG18" s="10" t="s">
        <v>25</v>
      </c>
      <c r="IH18" s="10">
        <v>123.223</v>
      </c>
      <c r="II18" s="10" t="s">
        <v>27</v>
      </c>
    </row>
    <row r="19" spans="1:243" s="23" customFormat="1" ht="36" customHeight="1">
      <c r="A19" s="39" t="s">
        <v>32</v>
      </c>
      <c r="B19" s="40"/>
      <c r="C19" s="41"/>
      <c r="D19" s="42"/>
      <c r="E19" s="42"/>
      <c r="F19" s="42"/>
      <c r="G19" s="42"/>
      <c r="H19" s="43"/>
      <c r="I19" s="43"/>
      <c r="J19" s="43"/>
      <c r="K19" s="43"/>
      <c r="L19" s="44"/>
      <c r="P19" s="78"/>
      <c r="Q19" s="78"/>
      <c r="R19" s="78"/>
      <c r="BA19" s="62">
        <f>SUM(BA13:BA18)</f>
        <v>0</v>
      </c>
      <c r="BB19" s="62">
        <f>SUM(BB13:BB18)</f>
        <v>0</v>
      </c>
      <c r="BC19" s="38" t="str">
        <f>SpellNumber($E$2,BB19)</f>
        <v>INR Zero Only</v>
      </c>
      <c r="IE19" s="24">
        <v>4</v>
      </c>
      <c r="IF19" s="24" t="s">
        <v>30</v>
      </c>
      <c r="IG19" s="24" t="s">
        <v>31</v>
      </c>
      <c r="IH19" s="24">
        <v>10</v>
      </c>
      <c r="II19" s="24" t="s">
        <v>27</v>
      </c>
    </row>
    <row r="20" spans="1:243" s="27" customFormat="1" ht="54.75" customHeight="1" hidden="1">
      <c r="A20" s="40" t="s">
        <v>38</v>
      </c>
      <c r="B20" s="45"/>
      <c r="C20" s="25"/>
      <c r="D20" s="46"/>
      <c r="E20" s="47" t="s">
        <v>33</v>
      </c>
      <c r="F20" s="60"/>
      <c r="G20" s="48"/>
      <c r="H20" s="26"/>
      <c r="I20" s="26"/>
      <c r="J20" s="26"/>
      <c r="K20" s="49"/>
      <c r="L20" s="50"/>
      <c r="M20" s="51" t="s">
        <v>34</v>
      </c>
      <c r="O20" s="23"/>
      <c r="P20" s="23"/>
      <c r="Q20" s="23"/>
      <c r="R20" s="23"/>
      <c r="S20" s="23"/>
      <c r="BA20" s="61">
        <f>IF(ISBLANK(F20),0,IF(E20="Excess (+)",ROUND(BA19+(BA19*F20),2),IF(E20="Less (-)",ROUND(BA19+(BA19*F20*(-1)),2),0)))</f>
        <v>0</v>
      </c>
      <c r="BB20" s="52">
        <f>ROUND(BA20,0)</f>
        <v>0</v>
      </c>
      <c r="BC20" s="53" t="str">
        <f>SpellNumber(L20,BB20)</f>
        <v> Zero Only</v>
      </c>
      <c r="IE20" s="28"/>
      <c r="IF20" s="28"/>
      <c r="IG20" s="28"/>
      <c r="IH20" s="28"/>
      <c r="II20" s="28"/>
    </row>
    <row r="21" spans="1:243" s="27" customFormat="1" ht="43.5" customHeight="1">
      <c r="A21" s="39" t="s">
        <v>37</v>
      </c>
      <c r="B21" s="39"/>
      <c r="C21" s="87" t="str">
        <f>SpellNumber($E$2,BB19)</f>
        <v>INR Zero Only</v>
      </c>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9"/>
      <c r="IE21" s="28"/>
      <c r="IF21" s="28"/>
      <c r="IG21" s="28"/>
      <c r="IH21" s="28"/>
      <c r="II21" s="28"/>
    </row>
    <row r="22" spans="3:243" s="12" customFormat="1" ht="15">
      <c r="C22" s="29"/>
      <c r="D22" s="29"/>
      <c r="E22" s="29"/>
      <c r="F22" s="29"/>
      <c r="G22" s="29"/>
      <c r="H22" s="29"/>
      <c r="I22" s="29"/>
      <c r="J22" s="29"/>
      <c r="K22" s="29"/>
      <c r="L22" s="29"/>
      <c r="M22" s="29"/>
      <c r="O22" s="29"/>
      <c r="BA22" s="29"/>
      <c r="BC22" s="29"/>
      <c r="IE22" s="13"/>
      <c r="IF22" s="13"/>
      <c r="IG22" s="13"/>
      <c r="IH22" s="13"/>
      <c r="II22" s="13"/>
    </row>
  </sheetData>
  <sheetProtection password="DF96" sheet="1" objects="1" selectLockedCells="1"/>
  <mergeCells count="8">
    <mergeCell ref="A9:BC9"/>
    <mergeCell ref="C21:BC21"/>
    <mergeCell ref="A1:L1"/>
    <mergeCell ref="A4:BC4"/>
    <mergeCell ref="A5:BC5"/>
    <mergeCell ref="A6:BC6"/>
    <mergeCell ref="A7:BC7"/>
    <mergeCell ref="B8:BC8"/>
  </mergeCells>
  <dataValidations count="23">
    <dataValidation type="list" allowBlank="1" showInputMessage="1" showErrorMessage="1" sqref="L13 L14 L15 L16 L17 L18">
      <formula1>"INR"</formula1>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K13:K18">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8">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8">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8">
      <formula1>0</formula1>
      <formula2>999999999999999</formula2>
    </dataValidation>
  </dataValidations>
  <printOptions/>
  <pageMargins left="0.35433070866141736" right="0.2362204724409449" top="0.7480314960629921" bottom="0.4330708661417323" header="0.31496062992125984" footer="0.31496062992125984"/>
  <pageSetup horizontalDpi="600" verticalDpi="6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2024-06-18T06:49:12Z</cp:lastPrinted>
  <dcterms:created xsi:type="dcterms:W3CDTF">2009-01-30T06:42:42Z</dcterms:created>
  <dcterms:modified xsi:type="dcterms:W3CDTF">2024-06-18T06:50:39Z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